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eco-CHE\AQOL\a a  INSTRUMENTS and ALGORITHMS\3  AQoL-7D\7D Algorithms\"/>
    </mc:Choice>
  </mc:AlternateContent>
  <bookViews>
    <workbookView xWindow="0" yWindow="0" windowWidth="28800" windowHeight="12195" tabRatio="729" firstSheet="1" activeTab="1"/>
  </bookViews>
  <sheets>
    <sheet name="test for 8D psychomet alg" sheetId="33" r:id="rId1"/>
    <sheet name="aqol 6D" sheetId="34" r:id="rId2"/>
  </sheets>
  <calcPr calcId="152511"/>
</workbook>
</file>

<file path=xl/calcChain.xml><?xml version="1.0" encoding="utf-8"?>
<calcChain xmlns="http://schemas.openxmlformats.org/spreadsheetml/2006/main">
  <c r="AQ7" i="34" l="1"/>
  <c r="AQ8" i="34"/>
  <c r="AQ9" i="34"/>
  <c r="AQ10" i="34"/>
  <c r="AQ11" i="34"/>
  <c r="AQ12" i="34"/>
  <c r="AQ13" i="34"/>
  <c r="AQ6" i="34"/>
  <c r="AJ7" i="34"/>
  <c r="AJ8" i="34"/>
  <c r="AJ9" i="34"/>
  <c r="AJ10" i="34"/>
  <c r="AJ11" i="34"/>
  <c r="AJ12" i="34"/>
  <c r="AJ13" i="34"/>
  <c r="AJ6" i="34"/>
  <c r="AI7" i="34"/>
  <c r="AI8" i="34"/>
  <c r="AI9" i="34"/>
  <c r="AI10" i="34"/>
  <c r="AI11" i="34"/>
  <c r="AI12" i="34"/>
  <c r="AI13" i="34"/>
  <c r="AI6" i="34"/>
  <c r="AC7" i="34" l="1"/>
  <c r="AK7" i="34" s="1"/>
  <c r="AD7" i="34"/>
  <c r="AL7" i="34" s="1"/>
  <c r="AE7" i="34"/>
  <c r="AM7" i="34" s="1"/>
  <c r="AF7" i="34"/>
  <c r="AN7" i="34" s="1"/>
  <c r="AG7" i="34"/>
  <c r="AO7" i="34" s="1"/>
  <c r="AH7" i="34"/>
  <c r="AP7" i="34" s="1"/>
  <c r="AR7" i="34"/>
  <c r="AC8" i="34"/>
  <c r="AK8" i="34" s="1"/>
  <c r="AD8" i="34"/>
  <c r="AL8" i="34" s="1"/>
  <c r="AE8" i="34"/>
  <c r="AM8" i="34" s="1"/>
  <c r="AF8" i="34"/>
  <c r="AN8" i="34" s="1"/>
  <c r="AG8" i="34"/>
  <c r="AO8" i="34" s="1"/>
  <c r="AH8" i="34"/>
  <c r="AP8" i="34" s="1"/>
  <c r="AR8" i="34"/>
  <c r="AC9" i="34"/>
  <c r="AK9" i="34" s="1"/>
  <c r="AD9" i="34"/>
  <c r="AL9" i="34" s="1"/>
  <c r="AE9" i="34"/>
  <c r="AM9" i="34" s="1"/>
  <c r="AF9" i="34"/>
  <c r="AN9" i="34" s="1"/>
  <c r="AG9" i="34"/>
  <c r="AO9" i="34" s="1"/>
  <c r="AH9" i="34"/>
  <c r="AP9" i="34" s="1"/>
  <c r="AR9" i="34"/>
  <c r="AC10" i="34"/>
  <c r="AK10" i="34" s="1"/>
  <c r="AD10" i="34"/>
  <c r="AL10" i="34" s="1"/>
  <c r="AE10" i="34"/>
  <c r="AM10" i="34" s="1"/>
  <c r="AF10" i="34"/>
  <c r="AN10" i="34" s="1"/>
  <c r="AG10" i="34"/>
  <c r="AO10" i="34" s="1"/>
  <c r="AH10" i="34"/>
  <c r="AP10" i="34" s="1"/>
  <c r="AR10" i="34"/>
  <c r="AC11" i="34"/>
  <c r="AK11" i="34" s="1"/>
  <c r="AD11" i="34"/>
  <c r="AL11" i="34" s="1"/>
  <c r="AE11" i="34"/>
  <c r="AM11" i="34" s="1"/>
  <c r="AF11" i="34"/>
  <c r="AN11" i="34" s="1"/>
  <c r="AG11" i="34"/>
  <c r="AO11" i="34" s="1"/>
  <c r="AH11" i="34"/>
  <c r="AP11" i="34" s="1"/>
  <c r="AR11" i="34"/>
  <c r="AC12" i="34"/>
  <c r="AK12" i="34" s="1"/>
  <c r="AD12" i="34"/>
  <c r="AL12" i="34" s="1"/>
  <c r="AE12" i="34"/>
  <c r="AM12" i="34" s="1"/>
  <c r="AF12" i="34"/>
  <c r="AN12" i="34" s="1"/>
  <c r="AG12" i="34"/>
  <c r="AO12" i="34" s="1"/>
  <c r="AH12" i="34"/>
  <c r="AP12" i="34" s="1"/>
  <c r="AR12" i="34"/>
  <c r="AC13" i="34"/>
  <c r="AK13" i="34" s="1"/>
  <c r="AD13" i="34"/>
  <c r="AL13" i="34" s="1"/>
  <c r="AE13" i="34"/>
  <c r="AM13" i="34" s="1"/>
  <c r="AF13" i="34"/>
  <c r="AN13" i="34" s="1"/>
  <c r="AG13" i="34"/>
  <c r="AO13" i="34" s="1"/>
  <c r="AH13" i="34"/>
  <c r="AP13" i="34" s="1"/>
  <c r="AR13" i="34"/>
  <c r="AR6" i="34"/>
  <c r="AH6" i="34"/>
  <c r="AP6" i="34" s="1"/>
  <c r="AG6" i="34"/>
  <c r="AO6" i="34" s="1"/>
  <c r="AF6" i="34"/>
  <c r="AN6" i="34" s="1"/>
  <c r="AE6" i="34"/>
  <c r="AM6" i="34" s="1"/>
  <c r="AD6" i="34"/>
  <c r="AL6" i="34" s="1"/>
  <c r="AC6" i="34"/>
  <c r="AK6" i="34" s="1"/>
</calcChain>
</file>

<file path=xl/sharedStrings.xml><?xml version="1.0" encoding="utf-8"?>
<sst xmlns="http://schemas.openxmlformats.org/spreadsheetml/2006/main" count="119" uniqueCount="90">
  <si>
    <t>aqol1</t>
  </si>
  <si>
    <t>aqol2</t>
  </si>
  <si>
    <t>aqol3</t>
  </si>
  <si>
    <t>aqol4</t>
  </si>
  <si>
    <t>aqol5</t>
  </si>
  <si>
    <t>aqol6</t>
  </si>
  <si>
    <t>aqol7</t>
  </si>
  <si>
    <t>aqol8</t>
  </si>
  <si>
    <t>aqol9</t>
  </si>
  <si>
    <t>aqol10</t>
  </si>
  <si>
    <t>aqol11</t>
  </si>
  <si>
    <t>aqol12</t>
  </si>
  <si>
    <t>aqol13</t>
  </si>
  <si>
    <t>aqol14</t>
  </si>
  <si>
    <t>aqol15</t>
  </si>
  <si>
    <t>aqol16</t>
  </si>
  <si>
    <t>aqol17</t>
  </si>
  <si>
    <t>aqol18</t>
  </si>
  <si>
    <t>aqol19</t>
  </si>
  <si>
    <t>aqol20</t>
  </si>
  <si>
    <t>aqol21</t>
  </si>
  <si>
    <t>aqol22</t>
  </si>
  <si>
    <t>aqol23</t>
  </si>
  <si>
    <t>aqol24</t>
  </si>
  <si>
    <t>aqol25</t>
  </si>
  <si>
    <t>aqol26</t>
  </si>
  <si>
    <t>aqol27</t>
  </si>
  <si>
    <t>aqol28</t>
  </si>
  <si>
    <t>aqol29</t>
  </si>
  <si>
    <t>aqol30</t>
  </si>
  <si>
    <t>aqol31</t>
  </si>
  <si>
    <t>aqol32</t>
  </si>
  <si>
    <t>aqol33</t>
  </si>
  <si>
    <t>aqol34</t>
  </si>
  <si>
    <t>aqol35</t>
  </si>
  <si>
    <t>id</t>
  </si>
  <si>
    <t>Cop</t>
  </si>
  <si>
    <t>IL</t>
  </si>
  <si>
    <t>MH</t>
  </si>
  <si>
    <t>Pain</t>
  </si>
  <si>
    <t>Sen</t>
  </si>
  <si>
    <t>Rel</t>
  </si>
  <si>
    <t>max=22, min=4</t>
  </si>
  <si>
    <t>max=16, min=3</t>
  </si>
  <si>
    <t>max=13, min=3</t>
  </si>
  <si>
    <t>max=20, min=4</t>
  </si>
  <si>
    <t>max=15, min=3</t>
  </si>
  <si>
    <t>AQoLTotalScore</t>
  </si>
  <si>
    <t>ILDimScore</t>
  </si>
  <si>
    <t>SenDimScore</t>
  </si>
  <si>
    <t>PainDimScore</t>
  </si>
  <si>
    <t>MHDimScore</t>
  </si>
  <si>
    <t>RelDimScore</t>
  </si>
  <si>
    <t>sample scores</t>
  </si>
  <si>
    <t>2. TOTAL ADDITIVE SCORES</t>
  </si>
  <si>
    <t>3. STANDARDISED SCORES</t>
  </si>
  <si>
    <t>(1-(ILDimScore-4)/(22-4))*100</t>
  </si>
  <si>
    <t>(1-(SenDimScore-3)/(16-3))*100</t>
  </si>
  <si>
    <t>(1-(PainDimScore-3)/(13-3))*100</t>
  </si>
  <si>
    <t xml:space="preserve">The green area shows the additive score standardised (0-100). </t>
  </si>
  <si>
    <t>NOTE: you cannot compare one dimension with another as they are scored on different scales. You can however compare “Pain’ at baseline with ‘Pain’ at followup to see what % difference your program has made.</t>
  </si>
  <si>
    <t xml:space="preserve"> You may simply want to compare the person’s score at baseline and then at follow-up.</t>
  </si>
  <si>
    <t>CopingDimScore</t>
  </si>
  <si>
    <t>SUM(aqol1,aqol2,aqol3, aqol4)</t>
  </si>
  <si>
    <t>SUM(aqol5,aqol6, aqol7)</t>
  </si>
  <si>
    <t>SUM(aqol8,aqol9,aqol10,aqol11)</t>
  </si>
  <si>
    <t>SUM(aqol12,aqol13,aqol4)</t>
  </si>
  <si>
    <t>SUM(aqol5,aqol6, aqol17)</t>
  </si>
  <si>
    <t>SUM(aqol8,aqol9,aqol20)</t>
  </si>
  <si>
    <t>max=99, min=20</t>
  </si>
  <si>
    <t>REL</t>
  </si>
  <si>
    <t>COP</t>
  </si>
  <si>
    <t>PAIN</t>
  </si>
  <si>
    <t>SEN</t>
  </si>
  <si>
    <t>(1-(RelDimScore-3)/(13-3))*100</t>
  </si>
  <si>
    <t>(1-(MHDimScore-4)/(20-4))*100</t>
  </si>
  <si>
    <t>(1-(CopingDimScore-3)/(15-3))*100</t>
  </si>
  <si>
    <t>(1-(AQoLTotalScore-20)/(99-20))*100</t>
  </si>
  <si>
    <t>AQoL-6D</t>
  </si>
  <si>
    <t>VISQOL</t>
  </si>
  <si>
    <t>VisqolDimScore</t>
  </si>
  <si>
    <t>AQoL-7D    PSYCHOMETRIC (UNWEIGHTED) SCORING</t>
  </si>
  <si>
    <t>max=26, min=6</t>
  </si>
  <si>
    <t>SUM(aqol21,aqol22,aqol23,aqol24,aqol25,aqol26)</t>
  </si>
  <si>
    <t>SUM(aqol1,aqol2,aqol3,aqol4,aqol5,aqol6,aqol7,aqol8,aqol9,aqol10,aqol11,aqol12, aqol13,aqol14,aqol15,aqol16,aqol17,aqol18,aqol19,aqol20, aqol21,aqol22,aqol23,aqol24,aqol25,aqol26)</t>
  </si>
  <si>
    <t>Visqol</t>
  </si>
  <si>
    <t>(1-(VisqolDimScore-6)/(26-6))*100</t>
  </si>
  <si>
    <t xml:space="preserve">Here are a few examples of peoples’ answers in columns C-AB. </t>
  </si>
  <si>
    <t>The yellow columns AC-AJ show what is called psychometric (unweighted) scoring which is a simple addition of the answers in each dimension (all the answers are numbered 1,2,3,etc –there is no zero, the lower the number, the better the health) – if you click on a cell you will see the formula. If you were to input a person’s data in columns C-AB, the answers would come up automatically in the yellow and green.</t>
  </si>
  <si>
    <t>ACTION: paste your data into columns C-AB. Click and drag the last row in green and yellow sections to the bottom of your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</si>
</sst>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8"/>
      <name val="Courier"/>
      <family val="3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5" tint="-0.249977111117893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 textRotation="90"/>
    </xf>
    <xf numFmtId="0" fontId="3" fillId="0" borderId="0" xfId="0" applyFont="1" applyAlignment="1">
      <alignment horizontal="right" textRotation="90"/>
    </xf>
    <xf numFmtId="0" fontId="3" fillId="5" borderId="1" xfId="0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3" fillId="4" borderId="1" xfId="0" applyFont="1" applyFill="1" applyBorder="1" applyAlignment="1">
      <alignment vertic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3" fontId="6" fillId="4" borderId="1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/>
    </xf>
    <xf numFmtId="164" fontId="9" fillId="3" borderId="1" xfId="0" applyNumberFormat="1" applyFont="1" applyFill="1" applyBorder="1" applyAlignment="1">
      <alignment vertical="center" wrapText="1"/>
    </xf>
    <xf numFmtId="164" fontId="9" fillId="5" borderId="4" xfId="0" applyNumberFormat="1" applyFont="1" applyFill="1" applyBorder="1" applyAlignment="1">
      <alignment vertical="center" wrapText="1"/>
    </xf>
    <xf numFmtId="1" fontId="5" fillId="5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6" borderId="5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workbookViewId="0">
      <selection activeCell="G14" sqref="G14"/>
    </sheetView>
  </sheetViews>
  <sheetFormatPr defaultRowHeight="11.25" x14ac:dyDescent="0.2"/>
  <cols>
    <col min="1" max="2" width="3.7109375" style="2" bestFit="1" customWidth="1"/>
    <col min="3" max="3" width="3" style="2" bestFit="1" customWidth="1"/>
    <col min="4" max="14" width="3.7109375" style="2" bestFit="1" customWidth="1"/>
    <col min="15" max="15" width="3" style="2" bestFit="1" customWidth="1"/>
    <col min="16" max="16" width="3.7109375" style="2" bestFit="1" customWidth="1"/>
    <col min="17" max="17" width="3" style="2" bestFit="1" customWidth="1"/>
    <col min="18" max="18" width="3.7109375" style="2" bestFit="1" customWidth="1"/>
    <col min="19" max="20" width="3" style="2" bestFit="1" customWidth="1"/>
    <col min="21" max="24" width="3.7109375" style="2" bestFit="1" customWidth="1"/>
    <col min="25" max="25" width="3" style="2" bestFit="1" customWidth="1"/>
    <col min="26" max="26" width="3.7109375" style="2" bestFit="1" customWidth="1"/>
    <col min="27" max="27" width="3" style="2" bestFit="1" customWidth="1"/>
    <col min="28" max="29" width="3.7109375" style="2" bestFit="1" customWidth="1"/>
    <col min="30" max="30" width="3" style="2" bestFit="1" customWidth="1"/>
    <col min="31" max="32" width="3.7109375" style="2" bestFit="1" customWidth="1"/>
    <col min="33" max="33" width="3" style="2" bestFit="1" customWidth="1"/>
    <col min="34" max="35" width="3.7109375" style="2" bestFit="1" customWidth="1"/>
    <col min="36" max="16384" width="9.140625" style="2"/>
  </cols>
  <sheetData>
    <row r="1" spans="1:35" s="9" customFormat="1" ht="30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</row>
    <row r="2" spans="1:35" x14ac:dyDescent="0.2">
      <c r="A2" s="5">
        <v>1</v>
      </c>
      <c r="B2" s="5">
        <v>1</v>
      </c>
      <c r="C2" s="5">
        <v>2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2</v>
      </c>
      <c r="P2" s="5">
        <v>1</v>
      </c>
      <c r="Q2" s="5">
        <v>2</v>
      </c>
      <c r="R2" s="5">
        <v>1</v>
      </c>
      <c r="S2" s="5">
        <v>2</v>
      </c>
      <c r="T2" s="5">
        <v>1</v>
      </c>
      <c r="U2" s="5">
        <v>2</v>
      </c>
      <c r="V2" s="5">
        <v>1</v>
      </c>
      <c r="W2" s="5">
        <v>2</v>
      </c>
      <c r="X2" s="5">
        <v>1</v>
      </c>
      <c r="Y2" s="5">
        <v>1</v>
      </c>
      <c r="Z2" s="5">
        <v>1</v>
      </c>
      <c r="AA2" s="5">
        <v>2</v>
      </c>
      <c r="AB2" s="5">
        <v>2</v>
      </c>
      <c r="AC2" s="5">
        <v>1</v>
      </c>
      <c r="AD2" s="5">
        <v>2</v>
      </c>
      <c r="AE2" s="5">
        <v>1</v>
      </c>
      <c r="AF2" s="5">
        <v>1</v>
      </c>
      <c r="AG2" s="5">
        <v>1</v>
      </c>
      <c r="AH2" s="5">
        <v>1</v>
      </c>
      <c r="AI2" s="5">
        <v>1</v>
      </c>
    </row>
    <row r="3" spans="1:35" x14ac:dyDescent="0.2">
      <c r="A3" s="5">
        <v>1</v>
      </c>
      <c r="B3" s="5">
        <v>1</v>
      </c>
      <c r="C3" s="5"/>
      <c r="D3" s="5"/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/>
      <c r="L3" s="5">
        <v>1</v>
      </c>
      <c r="M3" s="5">
        <v>1</v>
      </c>
      <c r="N3" s="5">
        <v>1</v>
      </c>
      <c r="O3" s="5">
        <v>2</v>
      </c>
      <c r="P3" s="5">
        <v>1</v>
      </c>
      <c r="Q3" s="5">
        <v>2</v>
      </c>
      <c r="R3" s="5">
        <v>1</v>
      </c>
      <c r="S3" s="5">
        <v>2</v>
      </c>
      <c r="T3" s="5">
        <v>1</v>
      </c>
      <c r="U3" s="5">
        <v>2</v>
      </c>
      <c r="V3" s="5">
        <v>2</v>
      </c>
      <c r="W3" s="5">
        <v>2</v>
      </c>
      <c r="X3" s="5">
        <v>3</v>
      </c>
      <c r="Y3" s="5">
        <v>1</v>
      </c>
      <c r="Z3" s="5">
        <v>1</v>
      </c>
      <c r="AA3" s="5">
        <v>2</v>
      </c>
      <c r="AB3" s="5">
        <v>2</v>
      </c>
      <c r="AC3" s="5">
        <v>1</v>
      </c>
      <c r="AD3" s="5">
        <v>2</v>
      </c>
      <c r="AE3" s="5">
        <v>1</v>
      </c>
      <c r="AF3" s="5">
        <v>1</v>
      </c>
      <c r="AG3" s="5">
        <v>1</v>
      </c>
      <c r="AH3" s="5">
        <v>1</v>
      </c>
      <c r="AI3" s="5">
        <v>1</v>
      </c>
    </row>
    <row r="4" spans="1:35" x14ac:dyDescent="0.2">
      <c r="A4" s="5">
        <v>1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7">
        <v>1</v>
      </c>
      <c r="T4" s="5">
        <v>1</v>
      </c>
      <c r="U4" s="5">
        <v>1</v>
      </c>
      <c r="V4" s="10">
        <v>2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</row>
    <row r="5" spans="1:35" x14ac:dyDescent="0.2">
      <c r="A5" s="5">
        <v>1</v>
      </c>
      <c r="B5" s="5">
        <v>1</v>
      </c>
      <c r="C5" s="6">
        <v>3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6">
        <v>3</v>
      </c>
      <c r="P5" s="5">
        <v>1</v>
      </c>
      <c r="Q5" s="5">
        <v>1</v>
      </c>
      <c r="R5" s="5">
        <v>1</v>
      </c>
      <c r="S5" s="6">
        <v>2</v>
      </c>
      <c r="T5" s="5">
        <v>1</v>
      </c>
      <c r="U5" s="5">
        <v>1</v>
      </c>
      <c r="V5" s="10">
        <v>2</v>
      </c>
      <c r="W5" s="5">
        <v>1</v>
      </c>
      <c r="X5" s="10">
        <v>3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6">
        <v>3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</row>
    <row r="6" spans="1:35" x14ac:dyDescent="0.2">
      <c r="A6" s="1">
        <v>5</v>
      </c>
      <c r="B6" s="3">
        <v>5</v>
      </c>
      <c r="C6" s="1">
        <v>6</v>
      </c>
      <c r="D6" s="1">
        <v>4</v>
      </c>
      <c r="E6" s="3">
        <v>5</v>
      </c>
      <c r="F6" s="1">
        <v>4</v>
      </c>
      <c r="G6" s="1">
        <v>5</v>
      </c>
      <c r="H6" s="1">
        <v>5</v>
      </c>
      <c r="I6" s="1">
        <v>4</v>
      </c>
      <c r="J6" s="3">
        <v>6</v>
      </c>
      <c r="K6" s="1">
        <v>4</v>
      </c>
      <c r="L6" s="3">
        <v>5</v>
      </c>
      <c r="M6" s="1">
        <v>5</v>
      </c>
      <c r="N6" s="3">
        <v>5</v>
      </c>
      <c r="O6" s="1">
        <v>6</v>
      </c>
      <c r="P6" s="3">
        <v>5</v>
      </c>
      <c r="Q6" s="1">
        <v>5</v>
      </c>
      <c r="R6" s="3">
        <v>5</v>
      </c>
      <c r="S6" s="1">
        <v>5</v>
      </c>
      <c r="T6" s="1">
        <v>5</v>
      </c>
      <c r="U6" s="1">
        <v>5</v>
      </c>
      <c r="V6" s="1">
        <v>4</v>
      </c>
      <c r="W6" s="1">
        <v>5</v>
      </c>
      <c r="X6" s="1">
        <v>5</v>
      </c>
      <c r="Y6" s="4">
        <v>5</v>
      </c>
      <c r="Z6" s="1">
        <v>5</v>
      </c>
      <c r="AA6" s="1">
        <v>5</v>
      </c>
      <c r="AB6" s="1">
        <v>6</v>
      </c>
      <c r="AC6" s="1">
        <v>5</v>
      </c>
      <c r="AD6" s="1">
        <v>5</v>
      </c>
      <c r="AE6" s="3">
        <v>5</v>
      </c>
      <c r="AF6" s="1">
        <v>6</v>
      </c>
      <c r="AG6" s="3">
        <v>6</v>
      </c>
      <c r="AH6" s="1">
        <v>5</v>
      </c>
      <c r="AI6" s="3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tabSelected="1" workbookViewId="0">
      <selection activeCell="O25" sqref="O25"/>
    </sheetView>
  </sheetViews>
  <sheetFormatPr defaultColWidth="4.28515625" defaultRowHeight="12" x14ac:dyDescent="0.2"/>
  <cols>
    <col min="1" max="1" width="6.5703125" style="11" customWidth="1"/>
    <col min="2" max="2" width="2.5703125" style="11" bestFit="1" customWidth="1"/>
    <col min="3" max="28" width="4.28515625" style="11" customWidth="1"/>
    <col min="29" max="35" width="14.5703125" style="14" customWidth="1"/>
    <col min="36" max="36" width="33.5703125" style="14" customWidth="1"/>
    <col min="37" max="37" width="15" style="14" customWidth="1"/>
    <col min="38" max="41" width="15" style="11" customWidth="1"/>
    <col min="42" max="43" width="15" style="12" customWidth="1"/>
    <col min="44" max="44" width="15" style="11" customWidth="1"/>
    <col min="45" max="16384" width="4.28515625" style="11"/>
  </cols>
  <sheetData>
    <row r="1" spans="1:44" s="15" customFormat="1" ht="40.5" customHeight="1" x14ac:dyDescent="0.25">
      <c r="AC1" s="38" t="s">
        <v>81</v>
      </c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</row>
    <row r="2" spans="1:44" s="15" customFormat="1" ht="30.75" customHeight="1" x14ac:dyDescent="0.25">
      <c r="A2" s="46"/>
      <c r="B2" s="47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53"/>
      <c r="X2" s="53"/>
      <c r="Y2" s="53"/>
      <c r="Z2" s="53"/>
      <c r="AA2" s="53"/>
      <c r="AB2" s="53"/>
      <c r="AC2" s="39" t="s">
        <v>54</v>
      </c>
      <c r="AD2" s="40"/>
      <c r="AE2" s="40"/>
      <c r="AF2" s="40"/>
      <c r="AG2" s="40"/>
      <c r="AH2" s="40"/>
      <c r="AI2" s="40"/>
      <c r="AJ2" s="41"/>
      <c r="AK2" s="42" t="s">
        <v>55</v>
      </c>
      <c r="AL2" s="43"/>
      <c r="AM2" s="43"/>
      <c r="AN2" s="43"/>
      <c r="AO2" s="43"/>
      <c r="AP2" s="43"/>
      <c r="AQ2" s="43"/>
      <c r="AR2" s="44"/>
    </row>
    <row r="3" spans="1:44" s="17" customFormat="1" x14ac:dyDescent="0.25">
      <c r="A3" s="48"/>
      <c r="B3" s="49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9" t="s">
        <v>48</v>
      </c>
      <c r="AD3" s="20" t="s">
        <v>52</v>
      </c>
      <c r="AE3" s="20" t="s">
        <v>51</v>
      </c>
      <c r="AF3" s="20" t="s">
        <v>62</v>
      </c>
      <c r="AG3" s="20" t="s">
        <v>50</v>
      </c>
      <c r="AH3" s="20" t="s">
        <v>49</v>
      </c>
      <c r="AI3" s="20" t="s">
        <v>80</v>
      </c>
      <c r="AJ3" s="20" t="s">
        <v>47</v>
      </c>
      <c r="AK3" s="22" t="s">
        <v>37</v>
      </c>
      <c r="AL3" s="23" t="s">
        <v>41</v>
      </c>
      <c r="AM3" s="23" t="s">
        <v>38</v>
      </c>
      <c r="AN3" s="23" t="s">
        <v>36</v>
      </c>
      <c r="AO3" s="23" t="s">
        <v>39</v>
      </c>
      <c r="AP3" s="23" t="s">
        <v>40</v>
      </c>
      <c r="AQ3" s="23" t="s">
        <v>85</v>
      </c>
      <c r="AR3" s="23" t="s">
        <v>78</v>
      </c>
    </row>
    <row r="4" spans="1:44" s="25" customFormat="1" ht="21" customHeight="1" x14ac:dyDescent="0.25">
      <c r="A4" s="50"/>
      <c r="B4" s="51"/>
      <c r="C4" s="52" t="s">
        <v>37</v>
      </c>
      <c r="D4" s="52"/>
      <c r="E4" s="52"/>
      <c r="F4" s="52"/>
      <c r="G4" s="52" t="s">
        <v>70</v>
      </c>
      <c r="H4" s="52"/>
      <c r="I4" s="52"/>
      <c r="J4" s="52" t="s">
        <v>38</v>
      </c>
      <c r="K4" s="52"/>
      <c r="L4" s="52"/>
      <c r="M4" s="52"/>
      <c r="N4" s="52" t="s">
        <v>71</v>
      </c>
      <c r="O4" s="52"/>
      <c r="P4" s="52"/>
      <c r="Q4" s="52" t="s">
        <v>72</v>
      </c>
      <c r="R4" s="52"/>
      <c r="S4" s="52"/>
      <c r="T4" s="52" t="s">
        <v>73</v>
      </c>
      <c r="U4" s="52"/>
      <c r="V4" s="52"/>
      <c r="W4" s="54" t="s">
        <v>79</v>
      </c>
      <c r="X4" s="55"/>
      <c r="Y4" s="55"/>
      <c r="Z4" s="55"/>
      <c r="AA4" s="55"/>
      <c r="AB4" s="56"/>
      <c r="AC4" s="32" t="s">
        <v>42</v>
      </c>
      <c r="AD4" s="32" t="s">
        <v>44</v>
      </c>
      <c r="AE4" s="32" t="s">
        <v>45</v>
      </c>
      <c r="AF4" s="32" t="s">
        <v>46</v>
      </c>
      <c r="AG4" s="32" t="s">
        <v>44</v>
      </c>
      <c r="AH4" s="32" t="s">
        <v>43</v>
      </c>
      <c r="AI4" s="32" t="s">
        <v>82</v>
      </c>
      <c r="AJ4" s="32" t="s">
        <v>69</v>
      </c>
      <c r="AK4" s="33"/>
      <c r="AL4" s="33"/>
      <c r="AM4" s="33"/>
      <c r="AN4" s="33"/>
      <c r="AO4" s="33"/>
      <c r="AP4" s="33"/>
      <c r="AQ4" s="33"/>
      <c r="AR4" s="33"/>
    </row>
    <row r="5" spans="1:44" s="18" customFormat="1" ht="84" x14ac:dyDescent="0.25">
      <c r="A5" s="27"/>
      <c r="B5" s="29" t="s">
        <v>35</v>
      </c>
      <c r="C5" s="31" t="s">
        <v>0</v>
      </c>
      <c r="D5" s="31" t="s">
        <v>1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1" t="s">
        <v>9</v>
      </c>
      <c r="M5" s="31" t="s">
        <v>10</v>
      </c>
      <c r="N5" s="31" t="s">
        <v>11</v>
      </c>
      <c r="O5" s="31" t="s">
        <v>12</v>
      </c>
      <c r="P5" s="31" t="s">
        <v>13</v>
      </c>
      <c r="Q5" s="31" t="s">
        <v>14</v>
      </c>
      <c r="R5" s="31" t="s">
        <v>15</v>
      </c>
      <c r="S5" s="31" t="s">
        <v>16</v>
      </c>
      <c r="T5" s="31" t="s">
        <v>17</v>
      </c>
      <c r="U5" s="31" t="s">
        <v>18</v>
      </c>
      <c r="V5" s="31" t="s">
        <v>19</v>
      </c>
      <c r="W5" s="31" t="s">
        <v>20</v>
      </c>
      <c r="X5" s="31" t="s">
        <v>21</v>
      </c>
      <c r="Y5" s="31" t="s">
        <v>22</v>
      </c>
      <c r="Z5" s="31" t="s">
        <v>23</v>
      </c>
      <c r="AA5" s="31" t="s">
        <v>24</v>
      </c>
      <c r="AB5" s="31" t="s">
        <v>25</v>
      </c>
      <c r="AC5" s="21" t="s">
        <v>63</v>
      </c>
      <c r="AD5" s="21" t="s">
        <v>64</v>
      </c>
      <c r="AE5" s="21" t="s">
        <v>65</v>
      </c>
      <c r="AF5" s="21" t="s">
        <v>66</v>
      </c>
      <c r="AG5" s="21" t="s">
        <v>67</v>
      </c>
      <c r="AH5" s="21" t="s">
        <v>68</v>
      </c>
      <c r="AI5" s="21" t="s">
        <v>83</v>
      </c>
      <c r="AJ5" s="36" t="s">
        <v>84</v>
      </c>
      <c r="AK5" s="24" t="s">
        <v>56</v>
      </c>
      <c r="AL5" s="24" t="s">
        <v>74</v>
      </c>
      <c r="AM5" s="24" t="s">
        <v>75</v>
      </c>
      <c r="AN5" s="24" t="s">
        <v>76</v>
      </c>
      <c r="AO5" s="24" t="s">
        <v>58</v>
      </c>
      <c r="AP5" s="24" t="s">
        <v>57</v>
      </c>
      <c r="AQ5" s="24" t="s">
        <v>86</v>
      </c>
      <c r="AR5" s="24" t="s">
        <v>77</v>
      </c>
    </row>
    <row r="6" spans="1:44" s="15" customFormat="1" ht="21" customHeight="1" x14ac:dyDescent="0.25">
      <c r="A6" s="45" t="s">
        <v>53</v>
      </c>
      <c r="B6" s="29">
        <v>1</v>
      </c>
      <c r="C6" s="30">
        <v>4</v>
      </c>
      <c r="D6" s="30">
        <v>3</v>
      </c>
      <c r="E6" s="30">
        <v>3</v>
      </c>
      <c r="F6" s="30">
        <v>2</v>
      </c>
      <c r="G6" s="30">
        <v>3</v>
      </c>
      <c r="H6" s="30">
        <v>1</v>
      </c>
      <c r="I6" s="30">
        <v>3</v>
      </c>
      <c r="J6" s="30">
        <v>2</v>
      </c>
      <c r="K6" s="30">
        <v>2</v>
      </c>
      <c r="L6" s="30">
        <v>2</v>
      </c>
      <c r="M6" s="30">
        <v>2</v>
      </c>
      <c r="N6" s="30">
        <v>3</v>
      </c>
      <c r="O6" s="30">
        <v>4</v>
      </c>
      <c r="P6" s="30">
        <v>3</v>
      </c>
      <c r="Q6" s="30">
        <v>3</v>
      </c>
      <c r="R6" s="30">
        <v>2</v>
      </c>
      <c r="S6" s="30">
        <v>3</v>
      </c>
      <c r="T6" s="30">
        <v>1</v>
      </c>
      <c r="U6" s="30">
        <v>3</v>
      </c>
      <c r="V6" s="30">
        <v>2</v>
      </c>
      <c r="W6" s="30">
        <v>2</v>
      </c>
      <c r="X6" s="30">
        <v>3</v>
      </c>
      <c r="Y6" s="30">
        <v>1</v>
      </c>
      <c r="Z6" s="30">
        <v>3</v>
      </c>
      <c r="AA6" s="30">
        <v>2</v>
      </c>
      <c r="AB6" s="30">
        <v>2</v>
      </c>
      <c r="AC6" s="35">
        <f>SUM(C6:F6)</f>
        <v>12</v>
      </c>
      <c r="AD6" s="35">
        <f>SUM(G6:I6)</f>
        <v>7</v>
      </c>
      <c r="AE6" s="35">
        <f>SUM(J6:M6)</f>
        <v>8</v>
      </c>
      <c r="AF6" s="35">
        <f>SUM(N6:P6)</f>
        <v>10</v>
      </c>
      <c r="AG6" s="35">
        <f>SUM(Q6:S6)</f>
        <v>8</v>
      </c>
      <c r="AH6" s="35">
        <f>SUM(T6:V6)</f>
        <v>6</v>
      </c>
      <c r="AI6" s="35">
        <f>SUM(W6:AB6)</f>
        <v>13</v>
      </c>
      <c r="AJ6" s="35">
        <f>SUM(C6:AB6)</f>
        <v>64</v>
      </c>
      <c r="AK6" s="34">
        <f>(1-(AC6-4)/(22-4))*100</f>
        <v>55.555555555555557</v>
      </c>
      <c r="AL6" s="34">
        <f>(1-(AD6-3)/(13-3))*100</f>
        <v>60</v>
      </c>
      <c r="AM6" s="34">
        <f>(1-(AE6-4)/(20-4))*100</f>
        <v>75</v>
      </c>
      <c r="AN6" s="34">
        <f>(1-(AF6-3)/(15-3))*100</f>
        <v>41.666666666666664</v>
      </c>
      <c r="AO6" s="34">
        <f>(1-(AG6-3)/(13-3))*100</f>
        <v>50</v>
      </c>
      <c r="AP6" s="34">
        <f>(1-(AH6-3)/(16-3))*100</f>
        <v>76.92307692307692</v>
      </c>
      <c r="AQ6" s="34">
        <f>(1-(AI6-6)/(26-6))*100</f>
        <v>65</v>
      </c>
      <c r="AR6" s="34">
        <f>(1-(AJ6-20)/(99-20))*100</f>
        <v>44.303797468354432</v>
      </c>
    </row>
    <row r="7" spans="1:44" s="15" customFormat="1" ht="21" customHeight="1" x14ac:dyDescent="0.25">
      <c r="A7" s="45"/>
      <c r="B7" s="29">
        <v>2</v>
      </c>
      <c r="C7" s="30">
        <v>3</v>
      </c>
      <c r="D7" s="30">
        <v>2</v>
      </c>
      <c r="E7" s="30">
        <v>3</v>
      </c>
      <c r="F7" s="30">
        <v>4</v>
      </c>
      <c r="G7" s="30">
        <v>3</v>
      </c>
      <c r="H7" s="30">
        <v>4</v>
      </c>
      <c r="I7" s="30">
        <v>2</v>
      </c>
      <c r="J7" s="30">
        <v>2</v>
      </c>
      <c r="K7" s="30">
        <v>4</v>
      </c>
      <c r="L7" s="30">
        <v>2</v>
      </c>
      <c r="M7" s="30">
        <v>4</v>
      </c>
      <c r="N7" s="30">
        <v>1</v>
      </c>
      <c r="O7" s="30">
        <v>3</v>
      </c>
      <c r="P7" s="30">
        <v>2</v>
      </c>
      <c r="Q7" s="30">
        <v>3</v>
      </c>
      <c r="R7" s="30">
        <v>4</v>
      </c>
      <c r="S7" s="30">
        <v>3</v>
      </c>
      <c r="T7" s="30">
        <v>4</v>
      </c>
      <c r="U7" s="30">
        <v>2</v>
      </c>
      <c r="V7" s="30">
        <v>2</v>
      </c>
      <c r="W7" s="30">
        <v>4</v>
      </c>
      <c r="X7" s="30">
        <v>3</v>
      </c>
      <c r="Y7" s="30">
        <v>4</v>
      </c>
      <c r="Z7" s="30">
        <v>2</v>
      </c>
      <c r="AA7" s="30">
        <v>2</v>
      </c>
      <c r="AB7" s="30">
        <v>4</v>
      </c>
      <c r="AC7" s="35">
        <f t="shared" ref="AC7:AC13" si="0">SUM(C7:F7)</f>
        <v>12</v>
      </c>
      <c r="AD7" s="35">
        <f t="shared" ref="AD7:AD13" si="1">SUM(G7:I7)</f>
        <v>9</v>
      </c>
      <c r="AE7" s="35">
        <f t="shared" ref="AE7:AE13" si="2">SUM(J7:M7)</f>
        <v>12</v>
      </c>
      <c r="AF7" s="35">
        <f t="shared" ref="AF7:AF13" si="3">SUM(N7:P7)</f>
        <v>6</v>
      </c>
      <c r="AG7" s="35">
        <f t="shared" ref="AG7:AG13" si="4">SUM(Q7:S7)</f>
        <v>10</v>
      </c>
      <c r="AH7" s="35">
        <f t="shared" ref="AH7:AH13" si="5">SUM(T7:V7)</f>
        <v>8</v>
      </c>
      <c r="AI7" s="35">
        <f t="shared" ref="AI7:AI13" si="6">SUM(W7:AB7)</f>
        <v>19</v>
      </c>
      <c r="AJ7" s="35">
        <f t="shared" ref="AJ7:AJ13" si="7">SUM(C7:AB7)</f>
        <v>76</v>
      </c>
      <c r="AK7" s="34">
        <f t="shared" ref="AK7:AK13" si="8">(1-(AC7-4)/(22-4))*100</f>
        <v>55.555555555555557</v>
      </c>
      <c r="AL7" s="34">
        <f t="shared" ref="AL7:AL13" si="9">(1-(AD7-3)/(13-3))*100</f>
        <v>40</v>
      </c>
      <c r="AM7" s="34">
        <f t="shared" ref="AM7:AM13" si="10">(1-(AE7-4)/(20-4))*100</f>
        <v>50</v>
      </c>
      <c r="AN7" s="34">
        <f t="shared" ref="AN7:AN13" si="11">(1-(AF7-3)/(15-3))*100</f>
        <v>75</v>
      </c>
      <c r="AO7" s="34">
        <f t="shared" ref="AO7:AO13" si="12">(1-(AG7-3)/(13-3))*100</f>
        <v>30.000000000000004</v>
      </c>
      <c r="AP7" s="34">
        <f t="shared" ref="AP7:AP13" si="13">(1-(AH7-3)/(16-3))*100</f>
        <v>61.53846153846154</v>
      </c>
      <c r="AQ7" s="34">
        <f t="shared" ref="AQ7:AQ13" si="14">(1-(AI7-6)/(26-6))*100</f>
        <v>35</v>
      </c>
      <c r="AR7" s="34">
        <f t="shared" ref="AR7:AR13" si="15">(1-(AJ7-20)/(99-20))*100</f>
        <v>29.11392405063291</v>
      </c>
    </row>
    <row r="8" spans="1:44" s="15" customFormat="1" ht="21" customHeight="1" x14ac:dyDescent="0.25">
      <c r="A8" s="45"/>
      <c r="B8" s="29">
        <v>3</v>
      </c>
      <c r="C8" s="30">
        <v>1</v>
      </c>
      <c r="D8" s="30">
        <v>1</v>
      </c>
      <c r="E8" s="30">
        <v>1</v>
      </c>
      <c r="F8" s="30">
        <v>2</v>
      </c>
      <c r="G8" s="30">
        <v>1</v>
      </c>
      <c r="H8" s="30">
        <v>2</v>
      </c>
      <c r="I8" s="30">
        <v>1</v>
      </c>
      <c r="J8" s="30">
        <v>1</v>
      </c>
      <c r="K8" s="30">
        <v>1</v>
      </c>
      <c r="L8" s="30">
        <v>1</v>
      </c>
      <c r="M8" s="30">
        <v>1</v>
      </c>
      <c r="N8" s="30">
        <v>1</v>
      </c>
      <c r="O8" s="30">
        <v>1</v>
      </c>
      <c r="P8" s="30">
        <v>1</v>
      </c>
      <c r="Q8" s="30">
        <v>1</v>
      </c>
      <c r="R8" s="30">
        <v>2</v>
      </c>
      <c r="S8" s="30">
        <v>1</v>
      </c>
      <c r="T8" s="30">
        <v>2</v>
      </c>
      <c r="U8" s="30">
        <v>1</v>
      </c>
      <c r="V8" s="30">
        <v>1</v>
      </c>
      <c r="W8" s="30">
        <v>2</v>
      </c>
      <c r="X8" s="30">
        <v>1</v>
      </c>
      <c r="Y8" s="30">
        <v>2</v>
      </c>
      <c r="Z8" s="30">
        <v>1</v>
      </c>
      <c r="AA8" s="30">
        <v>1</v>
      </c>
      <c r="AB8" s="30">
        <v>1</v>
      </c>
      <c r="AC8" s="35">
        <f t="shared" si="0"/>
        <v>5</v>
      </c>
      <c r="AD8" s="35">
        <f t="shared" si="1"/>
        <v>4</v>
      </c>
      <c r="AE8" s="35">
        <f t="shared" si="2"/>
        <v>4</v>
      </c>
      <c r="AF8" s="35">
        <f t="shared" si="3"/>
        <v>3</v>
      </c>
      <c r="AG8" s="35">
        <f t="shared" si="4"/>
        <v>4</v>
      </c>
      <c r="AH8" s="35">
        <f t="shared" si="5"/>
        <v>4</v>
      </c>
      <c r="AI8" s="35">
        <f t="shared" si="6"/>
        <v>8</v>
      </c>
      <c r="AJ8" s="35">
        <f t="shared" si="7"/>
        <v>32</v>
      </c>
      <c r="AK8" s="34">
        <f t="shared" si="8"/>
        <v>94.444444444444443</v>
      </c>
      <c r="AL8" s="34">
        <f t="shared" si="9"/>
        <v>90</v>
      </c>
      <c r="AM8" s="34">
        <f t="shared" si="10"/>
        <v>100</v>
      </c>
      <c r="AN8" s="34">
        <f t="shared" si="11"/>
        <v>100</v>
      </c>
      <c r="AO8" s="34">
        <f t="shared" si="12"/>
        <v>90</v>
      </c>
      <c r="AP8" s="34">
        <f t="shared" si="13"/>
        <v>92.307692307692307</v>
      </c>
      <c r="AQ8" s="34">
        <f t="shared" si="14"/>
        <v>90</v>
      </c>
      <c r="AR8" s="34">
        <f t="shared" si="15"/>
        <v>84.810126582278471</v>
      </c>
    </row>
    <row r="9" spans="1:44" s="15" customFormat="1" ht="21" customHeight="1" x14ac:dyDescent="0.25">
      <c r="A9" s="45"/>
      <c r="B9" s="29">
        <v>4</v>
      </c>
      <c r="C9" s="30">
        <v>2</v>
      </c>
      <c r="D9" s="30">
        <v>1</v>
      </c>
      <c r="E9" s="30">
        <v>1</v>
      </c>
      <c r="F9" s="30">
        <v>2</v>
      </c>
      <c r="G9" s="30">
        <v>1</v>
      </c>
      <c r="H9" s="30">
        <v>2</v>
      </c>
      <c r="I9" s="30">
        <v>1</v>
      </c>
      <c r="J9" s="30">
        <v>1</v>
      </c>
      <c r="K9" s="30">
        <v>1</v>
      </c>
      <c r="L9" s="30">
        <v>1</v>
      </c>
      <c r="M9" s="30">
        <v>1</v>
      </c>
      <c r="N9" s="30">
        <v>1</v>
      </c>
      <c r="O9" s="30">
        <v>2</v>
      </c>
      <c r="P9" s="30">
        <v>1</v>
      </c>
      <c r="Q9" s="30">
        <v>1</v>
      </c>
      <c r="R9" s="30">
        <v>2</v>
      </c>
      <c r="S9" s="30">
        <v>1</v>
      </c>
      <c r="T9" s="30">
        <v>2</v>
      </c>
      <c r="U9" s="30">
        <v>1</v>
      </c>
      <c r="V9" s="30">
        <v>1</v>
      </c>
      <c r="W9" s="30">
        <v>2</v>
      </c>
      <c r="X9" s="30">
        <v>1</v>
      </c>
      <c r="Y9" s="30">
        <v>2</v>
      </c>
      <c r="Z9" s="30">
        <v>1</v>
      </c>
      <c r="AA9" s="30">
        <v>1</v>
      </c>
      <c r="AB9" s="30">
        <v>1</v>
      </c>
      <c r="AC9" s="35">
        <f t="shared" si="0"/>
        <v>6</v>
      </c>
      <c r="AD9" s="35">
        <f t="shared" si="1"/>
        <v>4</v>
      </c>
      <c r="AE9" s="35">
        <f t="shared" si="2"/>
        <v>4</v>
      </c>
      <c r="AF9" s="35">
        <f t="shared" si="3"/>
        <v>4</v>
      </c>
      <c r="AG9" s="35">
        <f t="shared" si="4"/>
        <v>4</v>
      </c>
      <c r="AH9" s="35">
        <f t="shared" si="5"/>
        <v>4</v>
      </c>
      <c r="AI9" s="35">
        <f t="shared" si="6"/>
        <v>8</v>
      </c>
      <c r="AJ9" s="35">
        <f t="shared" si="7"/>
        <v>34</v>
      </c>
      <c r="AK9" s="34">
        <f t="shared" si="8"/>
        <v>88.888888888888886</v>
      </c>
      <c r="AL9" s="34">
        <f t="shared" si="9"/>
        <v>90</v>
      </c>
      <c r="AM9" s="34">
        <f t="shared" si="10"/>
        <v>100</v>
      </c>
      <c r="AN9" s="34">
        <f t="shared" si="11"/>
        <v>91.666666666666657</v>
      </c>
      <c r="AO9" s="34">
        <f t="shared" si="12"/>
        <v>90</v>
      </c>
      <c r="AP9" s="34">
        <f t="shared" si="13"/>
        <v>92.307692307692307</v>
      </c>
      <c r="AQ9" s="34">
        <f t="shared" si="14"/>
        <v>90</v>
      </c>
      <c r="AR9" s="34">
        <f t="shared" si="15"/>
        <v>82.278481012658219</v>
      </c>
    </row>
    <row r="10" spans="1:44" s="15" customFormat="1" ht="21" customHeight="1" x14ac:dyDescent="0.25">
      <c r="A10" s="45"/>
      <c r="B10" s="29">
        <v>5</v>
      </c>
      <c r="C10" s="30">
        <v>2</v>
      </c>
      <c r="D10" s="30">
        <v>1</v>
      </c>
      <c r="E10" s="30">
        <v>1</v>
      </c>
      <c r="F10" s="30">
        <v>3</v>
      </c>
      <c r="G10" s="30">
        <v>1</v>
      </c>
      <c r="H10" s="30">
        <v>2</v>
      </c>
      <c r="I10" s="30">
        <v>1</v>
      </c>
      <c r="J10" s="30">
        <v>1</v>
      </c>
      <c r="K10" s="30">
        <v>1</v>
      </c>
      <c r="L10" s="30">
        <v>2</v>
      </c>
      <c r="M10" s="30">
        <v>1</v>
      </c>
      <c r="N10" s="30">
        <v>1</v>
      </c>
      <c r="O10" s="30">
        <v>2</v>
      </c>
      <c r="P10" s="30">
        <v>1</v>
      </c>
      <c r="Q10" s="30">
        <v>1</v>
      </c>
      <c r="R10" s="30">
        <v>3</v>
      </c>
      <c r="S10" s="30">
        <v>1</v>
      </c>
      <c r="T10" s="30">
        <v>2</v>
      </c>
      <c r="U10" s="30">
        <v>1</v>
      </c>
      <c r="V10" s="30">
        <v>1</v>
      </c>
      <c r="W10" s="30">
        <v>3</v>
      </c>
      <c r="X10" s="30">
        <v>1</v>
      </c>
      <c r="Y10" s="30">
        <v>2</v>
      </c>
      <c r="Z10" s="30">
        <v>1</v>
      </c>
      <c r="AA10" s="30">
        <v>1</v>
      </c>
      <c r="AB10" s="30">
        <v>1</v>
      </c>
      <c r="AC10" s="35">
        <f t="shared" si="0"/>
        <v>7</v>
      </c>
      <c r="AD10" s="35">
        <f t="shared" si="1"/>
        <v>4</v>
      </c>
      <c r="AE10" s="35">
        <f t="shared" si="2"/>
        <v>5</v>
      </c>
      <c r="AF10" s="35">
        <f t="shared" si="3"/>
        <v>4</v>
      </c>
      <c r="AG10" s="35">
        <f t="shared" si="4"/>
        <v>5</v>
      </c>
      <c r="AH10" s="35">
        <f t="shared" si="5"/>
        <v>4</v>
      </c>
      <c r="AI10" s="35">
        <f t="shared" si="6"/>
        <v>9</v>
      </c>
      <c r="AJ10" s="35">
        <f t="shared" si="7"/>
        <v>38</v>
      </c>
      <c r="AK10" s="34">
        <f t="shared" si="8"/>
        <v>83.333333333333343</v>
      </c>
      <c r="AL10" s="34">
        <f t="shared" si="9"/>
        <v>90</v>
      </c>
      <c r="AM10" s="34">
        <f t="shared" si="10"/>
        <v>93.75</v>
      </c>
      <c r="AN10" s="34">
        <f t="shared" si="11"/>
        <v>91.666666666666657</v>
      </c>
      <c r="AO10" s="34">
        <f t="shared" si="12"/>
        <v>80</v>
      </c>
      <c r="AP10" s="34">
        <f t="shared" si="13"/>
        <v>92.307692307692307</v>
      </c>
      <c r="AQ10" s="34">
        <f t="shared" si="14"/>
        <v>85</v>
      </c>
      <c r="AR10" s="34">
        <f t="shared" si="15"/>
        <v>77.215189873417728</v>
      </c>
    </row>
    <row r="11" spans="1:44" s="15" customFormat="1" ht="21" customHeight="1" x14ac:dyDescent="0.25">
      <c r="A11" s="45"/>
      <c r="B11" s="29">
        <v>6</v>
      </c>
      <c r="C11" s="30">
        <v>2</v>
      </c>
      <c r="D11" s="30">
        <v>2</v>
      </c>
      <c r="E11" s="30">
        <v>2</v>
      </c>
      <c r="F11" s="30">
        <v>3</v>
      </c>
      <c r="G11" s="30">
        <v>1</v>
      </c>
      <c r="H11" s="30">
        <v>2</v>
      </c>
      <c r="I11" s="30">
        <v>1</v>
      </c>
      <c r="J11" s="30">
        <v>1</v>
      </c>
      <c r="K11" s="30">
        <v>1</v>
      </c>
      <c r="L11" s="30">
        <v>2</v>
      </c>
      <c r="M11" s="30">
        <v>1</v>
      </c>
      <c r="N11" s="30">
        <v>1</v>
      </c>
      <c r="O11" s="30">
        <v>2</v>
      </c>
      <c r="P11" s="30">
        <v>2</v>
      </c>
      <c r="Q11" s="30">
        <v>2</v>
      </c>
      <c r="R11" s="30">
        <v>3</v>
      </c>
      <c r="S11" s="30">
        <v>1</v>
      </c>
      <c r="T11" s="30">
        <v>2</v>
      </c>
      <c r="U11" s="30">
        <v>1</v>
      </c>
      <c r="V11" s="30">
        <v>1</v>
      </c>
      <c r="W11" s="30">
        <v>3</v>
      </c>
      <c r="X11" s="30">
        <v>1</v>
      </c>
      <c r="Y11" s="30">
        <v>2</v>
      </c>
      <c r="Z11" s="30">
        <v>1</v>
      </c>
      <c r="AA11" s="30">
        <v>1</v>
      </c>
      <c r="AB11" s="30">
        <v>1</v>
      </c>
      <c r="AC11" s="35">
        <f t="shared" si="0"/>
        <v>9</v>
      </c>
      <c r="AD11" s="35">
        <f t="shared" si="1"/>
        <v>4</v>
      </c>
      <c r="AE11" s="35">
        <f t="shared" si="2"/>
        <v>5</v>
      </c>
      <c r="AF11" s="35">
        <f t="shared" si="3"/>
        <v>5</v>
      </c>
      <c r="AG11" s="35">
        <f t="shared" si="4"/>
        <v>6</v>
      </c>
      <c r="AH11" s="35">
        <f t="shared" si="5"/>
        <v>4</v>
      </c>
      <c r="AI11" s="35">
        <f t="shared" si="6"/>
        <v>9</v>
      </c>
      <c r="AJ11" s="35">
        <f t="shared" si="7"/>
        <v>42</v>
      </c>
      <c r="AK11" s="34">
        <f t="shared" si="8"/>
        <v>72.222222222222214</v>
      </c>
      <c r="AL11" s="34">
        <f t="shared" si="9"/>
        <v>90</v>
      </c>
      <c r="AM11" s="34">
        <f t="shared" si="10"/>
        <v>93.75</v>
      </c>
      <c r="AN11" s="34">
        <f t="shared" si="11"/>
        <v>83.333333333333343</v>
      </c>
      <c r="AO11" s="34">
        <f t="shared" si="12"/>
        <v>70</v>
      </c>
      <c r="AP11" s="34">
        <f t="shared" si="13"/>
        <v>92.307692307692307</v>
      </c>
      <c r="AQ11" s="34">
        <f t="shared" si="14"/>
        <v>85</v>
      </c>
      <c r="AR11" s="34">
        <f t="shared" si="15"/>
        <v>72.151898734177223</v>
      </c>
    </row>
    <row r="12" spans="1:44" s="15" customFormat="1" ht="21" customHeight="1" x14ac:dyDescent="0.25">
      <c r="A12" s="45"/>
      <c r="B12" s="29">
        <v>7</v>
      </c>
      <c r="C12" s="30">
        <v>2</v>
      </c>
      <c r="D12" s="30">
        <v>2</v>
      </c>
      <c r="E12" s="30">
        <v>2</v>
      </c>
      <c r="F12" s="30">
        <v>3</v>
      </c>
      <c r="G12" s="30">
        <v>2</v>
      </c>
      <c r="H12" s="30">
        <v>2</v>
      </c>
      <c r="I12" s="30">
        <v>2</v>
      </c>
      <c r="J12" s="30">
        <v>2</v>
      </c>
      <c r="K12" s="30">
        <v>2</v>
      </c>
      <c r="L12" s="30">
        <v>3</v>
      </c>
      <c r="M12" s="30">
        <v>2</v>
      </c>
      <c r="N12" s="30">
        <v>2</v>
      </c>
      <c r="O12" s="30">
        <v>2</v>
      </c>
      <c r="P12" s="30">
        <v>2</v>
      </c>
      <c r="Q12" s="30">
        <v>2</v>
      </c>
      <c r="R12" s="30">
        <v>3</v>
      </c>
      <c r="S12" s="30">
        <v>2</v>
      </c>
      <c r="T12" s="30">
        <v>2</v>
      </c>
      <c r="U12" s="30">
        <v>2</v>
      </c>
      <c r="V12" s="30">
        <v>2</v>
      </c>
      <c r="W12" s="30">
        <v>3</v>
      </c>
      <c r="X12" s="30">
        <v>2</v>
      </c>
      <c r="Y12" s="30">
        <v>2</v>
      </c>
      <c r="Z12" s="30">
        <v>2</v>
      </c>
      <c r="AA12" s="30">
        <v>2</v>
      </c>
      <c r="AB12" s="30">
        <v>2</v>
      </c>
      <c r="AC12" s="35">
        <f t="shared" si="0"/>
        <v>9</v>
      </c>
      <c r="AD12" s="35">
        <f t="shared" si="1"/>
        <v>6</v>
      </c>
      <c r="AE12" s="35">
        <f t="shared" si="2"/>
        <v>9</v>
      </c>
      <c r="AF12" s="35">
        <f t="shared" si="3"/>
        <v>6</v>
      </c>
      <c r="AG12" s="35">
        <f t="shared" si="4"/>
        <v>7</v>
      </c>
      <c r="AH12" s="35">
        <f t="shared" si="5"/>
        <v>6</v>
      </c>
      <c r="AI12" s="35">
        <f t="shared" si="6"/>
        <v>13</v>
      </c>
      <c r="AJ12" s="35">
        <f t="shared" si="7"/>
        <v>56</v>
      </c>
      <c r="AK12" s="34">
        <f t="shared" si="8"/>
        <v>72.222222222222214</v>
      </c>
      <c r="AL12" s="34">
        <f t="shared" si="9"/>
        <v>70</v>
      </c>
      <c r="AM12" s="34">
        <f t="shared" si="10"/>
        <v>68.75</v>
      </c>
      <c r="AN12" s="34">
        <f t="shared" si="11"/>
        <v>75</v>
      </c>
      <c r="AO12" s="34">
        <f t="shared" si="12"/>
        <v>60</v>
      </c>
      <c r="AP12" s="34">
        <f t="shared" si="13"/>
        <v>76.92307692307692</v>
      </c>
      <c r="AQ12" s="34">
        <f t="shared" si="14"/>
        <v>65</v>
      </c>
      <c r="AR12" s="34">
        <f t="shared" si="15"/>
        <v>54.430379746835442</v>
      </c>
    </row>
    <row r="13" spans="1:44" s="15" customFormat="1" ht="21" customHeight="1" x14ac:dyDescent="0.25">
      <c r="A13" s="45"/>
      <c r="B13" s="26">
        <v>8</v>
      </c>
      <c r="C13" s="30">
        <v>2</v>
      </c>
      <c r="D13" s="30">
        <v>2</v>
      </c>
      <c r="E13" s="30">
        <v>3</v>
      </c>
      <c r="F13" s="30">
        <v>3</v>
      </c>
      <c r="G13" s="30">
        <v>2</v>
      </c>
      <c r="H13" s="30">
        <v>2</v>
      </c>
      <c r="I13" s="30">
        <v>2</v>
      </c>
      <c r="J13" s="30">
        <v>2</v>
      </c>
      <c r="K13" s="30">
        <v>2</v>
      </c>
      <c r="L13" s="30">
        <v>3</v>
      </c>
      <c r="M13" s="30">
        <v>2</v>
      </c>
      <c r="N13" s="30">
        <v>2</v>
      </c>
      <c r="O13" s="30">
        <v>2</v>
      </c>
      <c r="P13" s="30">
        <v>2</v>
      </c>
      <c r="Q13" s="30">
        <v>3</v>
      </c>
      <c r="R13" s="30">
        <v>3</v>
      </c>
      <c r="S13" s="30">
        <v>2</v>
      </c>
      <c r="T13" s="30">
        <v>2</v>
      </c>
      <c r="U13" s="30">
        <v>2</v>
      </c>
      <c r="V13" s="30">
        <v>2</v>
      </c>
      <c r="W13" s="30">
        <v>3</v>
      </c>
      <c r="X13" s="30">
        <v>2</v>
      </c>
      <c r="Y13" s="30">
        <v>2</v>
      </c>
      <c r="Z13" s="30">
        <v>2</v>
      </c>
      <c r="AA13" s="30">
        <v>2</v>
      </c>
      <c r="AB13" s="30">
        <v>2</v>
      </c>
      <c r="AC13" s="35">
        <f t="shared" si="0"/>
        <v>10</v>
      </c>
      <c r="AD13" s="35">
        <f t="shared" si="1"/>
        <v>6</v>
      </c>
      <c r="AE13" s="35">
        <f t="shared" si="2"/>
        <v>9</v>
      </c>
      <c r="AF13" s="35">
        <f t="shared" si="3"/>
        <v>6</v>
      </c>
      <c r="AG13" s="35">
        <f t="shared" si="4"/>
        <v>8</v>
      </c>
      <c r="AH13" s="35">
        <f t="shared" si="5"/>
        <v>6</v>
      </c>
      <c r="AI13" s="35">
        <f t="shared" si="6"/>
        <v>13</v>
      </c>
      <c r="AJ13" s="35">
        <f t="shared" si="7"/>
        <v>58</v>
      </c>
      <c r="AK13" s="34">
        <f t="shared" si="8"/>
        <v>66.666666666666671</v>
      </c>
      <c r="AL13" s="34">
        <f t="shared" si="9"/>
        <v>70</v>
      </c>
      <c r="AM13" s="34">
        <f t="shared" si="10"/>
        <v>68.75</v>
      </c>
      <c r="AN13" s="34">
        <f t="shared" si="11"/>
        <v>75</v>
      </c>
      <c r="AO13" s="34">
        <f t="shared" si="12"/>
        <v>50</v>
      </c>
      <c r="AP13" s="34">
        <f t="shared" si="13"/>
        <v>76.92307692307692</v>
      </c>
      <c r="AQ13" s="34">
        <f t="shared" si="14"/>
        <v>65</v>
      </c>
      <c r="AR13" s="34">
        <f t="shared" si="15"/>
        <v>51.898734177215189</v>
      </c>
    </row>
    <row r="16" spans="1:44" ht="15" x14ac:dyDescent="0.2">
      <c r="AC16" s="28" t="s">
        <v>61</v>
      </c>
      <c r="AD16" s="11"/>
      <c r="AE16" s="11"/>
      <c r="AF16" s="11"/>
      <c r="AL16" s="14"/>
      <c r="AM16" s="14"/>
      <c r="AN16" s="14"/>
      <c r="AO16" s="14"/>
      <c r="AP16" s="14"/>
      <c r="AQ16" s="14"/>
    </row>
    <row r="17" spans="29:43" ht="15" customHeight="1" x14ac:dyDescent="0.2">
      <c r="AC17" s="28"/>
      <c r="AD17" s="11"/>
      <c r="AE17" s="11"/>
      <c r="AF17" s="11"/>
      <c r="AL17" s="14"/>
      <c r="AM17" s="14"/>
      <c r="AN17" s="14"/>
      <c r="AO17" s="14"/>
      <c r="AP17" s="14"/>
      <c r="AQ17" s="14"/>
    </row>
    <row r="18" spans="29:43" ht="15" customHeight="1" x14ac:dyDescent="0.2">
      <c r="AC18" s="28" t="s">
        <v>87</v>
      </c>
      <c r="AD18" s="11"/>
      <c r="AE18" s="11"/>
      <c r="AF18" s="11"/>
      <c r="AL18" s="14"/>
      <c r="AM18" s="14"/>
      <c r="AN18" s="14"/>
      <c r="AO18" s="14"/>
      <c r="AP18" s="14"/>
      <c r="AQ18" s="14"/>
    </row>
    <row r="19" spans="29:43" ht="15" customHeight="1" x14ac:dyDescent="0.2">
      <c r="AC19" s="28"/>
      <c r="AD19" s="11"/>
      <c r="AE19" s="11"/>
      <c r="AF19" s="11"/>
      <c r="AL19" s="14"/>
      <c r="AM19" s="14"/>
      <c r="AN19" s="14"/>
      <c r="AO19" s="14"/>
      <c r="AP19" s="14"/>
      <c r="AQ19" s="14"/>
    </row>
    <row r="20" spans="29:43" ht="15" customHeight="1" x14ac:dyDescent="0.2">
      <c r="AC20" s="28" t="s">
        <v>88</v>
      </c>
      <c r="AD20" s="11"/>
      <c r="AE20" s="11"/>
      <c r="AF20" s="11"/>
      <c r="AL20" s="14"/>
      <c r="AM20" s="14"/>
      <c r="AN20" s="14"/>
      <c r="AO20" s="14"/>
      <c r="AP20" s="14"/>
      <c r="AQ20" s="14"/>
    </row>
    <row r="21" spans="29:43" ht="15" customHeight="1" x14ac:dyDescent="0.2">
      <c r="AC21" s="28"/>
      <c r="AD21" s="11"/>
      <c r="AE21" s="11"/>
      <c r="AF21" s="11"/>
      <c r="AL21" s="14"/>
      <c r="AM21" s="14"/>
      <c r="AN21" s="14"/>
      <c r="AO21" s="14"/>
      <c r="AP21" s="14"/>
      <c r="AQ21" s="14"/>
    </row>
    <row r="22" spans="29:43" ht="15" customHeight="1" x14ac:dyDescent="0.2">
      <c r="AC22" s="28" t="s">
        <v>59</v>
      </c>
      <c r="AD22" s="11"/>
      <c r="AE22" s="11"/>
      <c r="AF22" s="11"/>
      <c r="AL22" s="14"/>
      <c r="AM22" s="14"/>
      <c r="AN22" s="14"/>
      <c r="AO22" s="14"/>
      <c r="AP22" s="14"/>
      <c r="AQ22" s="14"/>
    </row>
    <row r="23" spans="29:43" ht="15" customHeight="1" x14ac:dyDescent="0.2">
      <c r="AC23" s="28"/>
      <c r="AD23" s="11"/>
      <c r="AE23" s="11"/>
      <c r="AF23" s="11"/>
      <c r="AL23" s="14"/>
      <c r="AM23" s="14"/>
      <c r="AN23" s="14"/>
      <c r="AO23" s="14"/>
      <c r="AP23" s="14"/>
      <c r="AQ23" s="14"/>
    </row>
    <row r="24" spans="29:43" ht="15" customHeight="1" x14ac:dyDescent="0.2">
      <c r="AC24" s="28" t="s">
        <v>60</v>
      </c>
      <c r="AD24" s="11"/>
      <c r="AE24" s="11"/>
      <c r="AF24" s="11"/>
      <c r="AL24" s="14"/>
      <c r="AM24" s="14"/>
      <c r="AN24" s="14"/>
      <c r="AO24" s="14"/>
      <c r="AP24" s="14"/>
      <c r="AQ24" s="14"/>
    </row>
    <row r="25" spans="29:43" ht="15" customHeight="1" x14ac:dyDescent="0.2">
      <c r="AC25" s="28"/>
      <c r="AD25" s="11"/>
      <c r="AE25" s="11"/>
      <c r="AF25" s="11"/>
      <c r="AL25" s="14"/>
      <c r="AM25" s="14"/>
      <c r="AN25" s="14"/>
      <c r="AO25" s="14"/>
      <c r="AP25" s="14"/>
      <c r="AQ25" s="14"/>
    </row>
    <row r="26" spans="29:43" ht="15" x14ac:dyDescent="0.2">
      <c r="AC26" s="37" t="s">
        <v>89</v>
      </c>
      <c r="AD26" s="11"/>
      <c r="AE26" s="11"/>
      <c r="AF26" s="11"/>
      <c r="AL26" s="14"/>
      <c r="AM26" s="14"/>
      <c r="AN26" s="14"/>
      <c r="AO26" s="14"/>
      <c r="AP26" s="14"/>
      <c r="AQ26" s="14"/>
    </row>
  </sheetData>
  <mergeCells count="14">
    <mergeCell ref="AC1:AR1"/>
    <mergeCell ref="AC2:AJ2"/>
    <mergeCell ref="AK2:AR2"/>
    <mergeCell ref="A6:A13"/>
    <mergeCell ref="A2:B2"/>
    <mergeCell ref="A3:B3"/>
    <mergeCell ref="A4:B4"/>
    <mergeCell ref="C4:F4"/>
    <mergeCell ref="G4:I4"/>
    <mergeCell ref="J4:M4"/>
    <mergeCell ref="N4:P4"/>
    <mergeCell ref="Q4:S4"/>
    <mergeCell ref="T4:V4"/>
    <mergeCell ref="W4:A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 for 8D psychomet alg</vt:lpstr>
      <vt:lpstr>aqol 6D</vt:lpstr>
    </vt:vector>
  </TitlesOfParts>
  <Company>Monash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aiezzi</dc:creator>
  <cp:lastModifiedBy>Angelo Iezzi</cp:lastModifiedBy>
  <cp:lastPrinted>2011-03-30T00:41:29Z</cp:lastPrinted>
  <dcterms:created xsi:type="dcterms:W3CDTF">2010-06-30T06:19:18Z</dcterms:created>
  <dcterms:modified xsi:type="dcterms:W3CDTF">2016-10-12T02:15:27Z</dcterms:modified>
</cp:coreProperties>
</file>